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PACOT" sheetId="1" state="visible" r:id="rId3"/>
    <sheet name="Planilha1" sheetId="2" state="visible" r:id="rId4"/>
  </sheets>
  <definedNames>
    <definedName function="false" hidden="false" localSheetId="0" name="_xlnm.Print_Area" vbProcedure="false">MAPACOT!$A$1:$M$44</definedName>
    <definedName function="false" hidden="true" localSheetId="0" name="_xlnm._FilterDatabase" vbProcedure="false">MAPACOT!$A$4:$M$41</definedName>
    <definedName function="false" hidden="false" localSheetId="0" name="OLE_LINK1" vbProcedure="false">mapacot!#ref!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<sst xmlns="http://schemas.openxmlformats.org/spreadsheetml/2006/main" count="142" uniqueCount="50">
  <si>
    <t xml:space="preserve">Planilha de cotações, justificativa e análise crítica de preços</t>
  </si>
  <si>
    <t xml:space="preserve">ITEM</t>
  </si>
  <si>
    <t xml:space="preserve">DESCRIÇÃO</t>
  </si>
  <si>
    <t xml:space="preserve">QUANT.</t>
  </si>
  <si>
    <t xml:space="preserve">UND.</t>
  </si>
  <si>
    <t xml:space="preserve">RAZÃO SOCIAL*</t>
  </si>
  <si>
    <t xml:space="preserve">CNPJ*</t>
  </si>
  <si>
    <r>
      <rPr>
        <b val="true"/>
        <sz val="8"/>
        <color rgb="FF000000"/>
        <rFont val="Calibri"/>
        <family val="2"/>
        <charset val="1"/>
      </rPr>
      <t xml:space="preserve">PARÂMETRO DE PESQUISA </t>
    </r>
    <r>
      <rPr>
        <b val="true"/>
        <vertAlign val="superscript"/>
        <sz val="8"/>
        <color rgb="FF000000"/>
        <rFont val="Calibri"/>
        <family val="2"/>
        <charset val="1"/>
      </rPr>
      <t xml:space="preserve">1</t>
    </r>
  </si>
  <si>
    <t xml:space="preserve">DT. PESQ.*</t>
  </si>
  <si>
    <t xml:space="preserve">VALOR UNT</t>
  </si>
  <si>
    <t xml:space="preserve">VALOR TOTAL DO FORNECEDOR</t>
  </si>
  <si>
    <t xml:space="preserve">VALOR MÉDIO UNITÁRIO</t>
  </si>
  <si>
    <t xml:space="preserve">VALOR MÉDIO TOTAL</t>
  </si>
  <si>
    <t xml:space="preserve">Cadeira odontológica</t>
  </si>
  <si>
    <t xml:space="preserve">COTAÇÃO 1</t>
  </si>
  <si>
    <t xml:space="preserve">Quantity serviços e comércio de produtos para saúde S.A.</t>
  </si>
  <si>
    <t xml:space="preserve">13.612.214/0001-60</t>
  </si>
  <si>
    <t xml:space="preserve">IV</t>
  </si>
  <si>
    <t xml:space="preserve">COTAÇÃO 2</t>
  </si>
  <si>
    <t xml:space="preserve">R C MESQUITA</t>
  </si>
  <si>
    <t xml:space="preserve">14.541.049/0001-66</t>
  </si>
  <si>
    <t xml:space="preserve">COTAÇÃO 3</t>
  </si>
  <si>
    <t xml:space="preserve">A SILVA OLIVEIRA - ME</t>
  </si>
  <si>
    <t xml:space="preserve">12.231.233/0001-84</t>
  </si>
  <si>
    <t xml:space="preserve">COTAÇÃO 4</t>
  </si>
  <si>
    <t xml:space="preserve">PESQUISA PREÇOS COMPRAS GOV</t>
  </si>
  <si>
    <t xml:space="preserve">I</t>
  </si>
  <si>
    <t xml:space="preserve">Compressor de ar odontológico</t>
  </si>
  <si>
    <t xml:space="preserve">Fotopolimerizador</t>
  </si>
  <si>
    <t xml:space="preserve">LSI S.A.</t>
  </si>
  <si>
    <t xml:space="preserve">14.190.675/0003-17</t>
  </si>
  <si>
    <t xml:space="preserve">COTAÇÃO 5</t>
  </si>
  <si>
    <t xml:space="preserve">kit acadêmico( com micro-motor, contra-ângulo, peça-reta e alta-rotação).</t>
  </si>
  <si>
    <t xml:space="preserve">RAIO X PERIAPICAL ODONTOLÓGICOI COLUNA MÓVEL</t>
  </si>
  <si>
    <t xml:space="preserve">ULTRASSOM ODONTOLÓGICO DE MESA</t>
  </si>
  <si>
    <r>
      <rPr>
        <b val="true"/>
        <sz val="11"/>
        <color rgb="FF000000"/>
        <rFont val="Calibri"/>
        <family val="2"/>
        <charset val="1"/>
      </rPr>
      <t xml:space="preserve">1)</t>
    </r>
    <r>
      <rPr>
        <sz val="11"/>
        <color rgb="FF000000"/>
        <rFont val="Calibri"/>
        <family val="2"/>
        <charset val="1"/>
      </rPr>
      <t xml:space="preserve"> Art. 5º da IN 65/2021. Opções: II, III, IV e V.</t>
    </r>
  </si>
  <si>
    <t xml:space="preserve">Link p/ IN:</t>
  </si>
  <si>
    <t xml:space="preserve">https://www.in.gov.br/en/web/dou/-/instrucao-normativa-seges-/me-n-65-de-7-de-julho-de-2021-330673635</t>
  </si>
  <si>
    <t xml:space="preserve">ANÁLISE CRÍTICA DE VALORES ORÇADOS</t>
  </si>
  <si>
    <r>
      <rPr>
        <b val="true"/>
        <sz val="11"/>
        <color rgb="FF000000"/>
        <rFont val="Calibri"/>
        <family val="2"/>
        <charset val="1"/>
      </rPr>
      <t xml:space="preserve">A) </t>
    </r>
    <r>
      <rPr>
        <sz val="11"/>
        <color rgb="FF000000"/>
        <rFont val="Calibri"/>
        <family val="2"/>
        <charset val="1"/>
      </rPr>
      <t xml:space="preserve">Alguma cotação foi desconsiderada por ser considerada com valor inexequível, inconsistente ou excessivamente elevado?    </t>
    </r>
    <r>
      <rPr>
        <b val="true"/>
        <sz val="11"/>
        <color rgb="FF000000"/>
        <rFont val="Calibri"/>
        <family val="2"/>
        <charset val="1"/>
      </rPr>
      <t xml:space="preserve"> SIM </t>
    </r>
    <r>
      <rPr>
        <sz val="11"/>
        <color rgb="FF000000"/>
        <rFont val="Calibri"/>
        <family val="2"/>
        <charset val="1"/>
      </rPr>
      <t xml:space="preserve">( )   (x ) </t>
    </r>
    <r>
      <rPr>
        <b val="true"/>
        <sz val="11"/>
        <color rgb="FF000000"/>
        <rFont val="Calibri"/>
        <family val="2"/>
        <charset val="1"/>
      </rPr>
      <t xml:space="preserve">NÃO</t>
    </r>
  </si>
  <si>
    <r>
      <rPr>
        <b val="true"/>
        <sz val="11"/>
        <color rgb="FF000000"/>
        <rFont val="Calibri"/>
        <family val="2"/>
        <charset val="1"/>
      </rPr>
      <t xml:space="preserve">B) </t>
    </r>
    <r>
      <rPr>
        <sz val="11"/>
        <color rgb="FF000000"/>
        <rFont val="Calibri"/>
        <family val="2"/>
        <charset val="1"/>
      </rPr>
      <t xml:space="preserve">Cite os itens que tiveram valores enquadrados no item acima (valor inexequível, inconsistente, etc) :</t>
    </r>
  </si>
  <si>
    <r>
      <rPr>
        <b val="true"/>
        <sz val="11"/>
        <color rgb="FF000000"/>
        <rFont val="Calibri"/>
        <family val="2"/>
        <charset val="1"/>
      </rPr>
      <t xml:space="preserve">C) </t>
    </r>
    <r>
      <rPr>
        <sz val="11"/>
        <color rgb="FF000000"/>
        <rFont val="Calibri"/>
        <family val="2"/>
        <charset val="1"/>
      </rPr>
      <t xml:space="preserve">Cite o(s) item(ns) e descreva os critérios fundamentados utilizados para desconsideração dos valores inexequíveis, inconsistentes ou excessivamente elevados.</t>
    </r>
  </si>
  <si>
    <r>
      <rPr>
        <b val="true"/>
        <sz val="11"/>
        <color rgb="FF000000"/>
        <rFont val="Calibri"/>
        <family val="2"/>
        <charset val="1"/>
      </rPr>
      <t xml:space="preserve">D)</t>
    </r>
    <r>
      <rPr>
        <sz val="11"/>
        <color rgb="FF000000"/>
        <rFont val="Calibri"/>
        <family val="2"/>
        <charset val="1"/>
      </rPr>
      <t xml:space="preserve"> Os valores obtidos na pesquisa foram avaliados criticamente, no sentido de que suas médias não apresentam grandes variações, não comprometendo a estimativa do preço de referência, representando de forma satisfatória os preços praticados no mercado?  </t>
    </r>
    <r>
      <rPr>
        <b val="true"/>
        <sz val="11"/>
        <color rgb="FF000000"/>
        <rFont val="Calibri"/>
        <family val="2"/>
        <charset val="1"/>
      </rPr>
      <t xml:space="preserve">SIM</t>
    </r>
    <r>
      <rPr>
        <sz val="11"/>
        <color rgb="FF000000"/>
        <rFont val="Calibri"/>
        <family val="2"/>
        <charset val="1"/>
      </rPr>
      <t xml:space="preserve"> (x)   ( ) </t>
    </r>
    <r>
      <rPr>
        <b val="true"/>
        <sz val="11"/>
        <color rgb="FF000000"/>
        <rFont val="Calibri"/>
        <family val="2"/>
        <charset val="1"/>
      </rPr>
      <t xml:space="preserve">NÃO</t>
    </r>
  </si>
  <si>
    <t xml:space="preserve">Responsável pela Pesquisa de Preços:</t>
  </si>
  <si>
    <t xml:space="preserve">SERVIDOR
SIAPE 2118382</t>
  </si>
  <si>
    <t xml:space="preserve">SERVIDOR
SIAPE 2126651</t>
  </si>
  <si>
    <t xml:space="preserve">SERVIDOR
SIAPE 3081092</t>
  </si>
  <si>
    <t xml:space="preserve">Declaro para todos os fins de direito, que realizei pesquisa de preços para futura aquisição dos materiais neste processo licitatório, que o preço de referência foi formado nos ditames da INSTRUÇÃO NORMATIVA SEGES/ME Nº 65/2021, conforme o artigo 5º, e seus incisos, devidamente apontados na planilha acima.
Assim, afirmo que me responsabilizo pelo levantamento dos preços de acordo com a descrição dos itens.</t>
  </si>
  <si>
    <t xml:space="preserve">Data:</t>
  </si>
  <si>
    <t xml:space="preserve">Modelo Atualizado por Marcelo Souza - SIAPE 2039131 (23/07/21)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</si>
</sst>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d/m/yyyy"/>
    <numFmt numFmtId="167" formatCode="&quot;R$ &quot;#,##0.00"/>
    <numFmt numFmtId="168" formatCode="&quot;R$ &quot;#,##0.00;[RED]&quot;-R$ &quot;#,##0.00"/>
    <numFmt numFmtId="169" formatCode="[$-F800]dddd&quot;, &quot;mmmm\ dd&quot;, &quot;yyyy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 val="true"/>
      <vertAlign val="superscript"/>
      <sz val="8"/>
      <color rgb="FF000000"/>
      <name val="Calibri"/>
      <family val="2"/>
      <charset val="1"/>
    </font>
    <font>
      <sz val="8"/>
      <name val="Arial"/>
      <family val="2"/>
      <charset val="1"/>
    </font>
    <font>
      <sz val="8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u val="single"/>
      <sz val="8"/>
      <color rgb="FF0000FF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12"/>
      <color theme="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FF0000"/>
      <name val="Calibri"/>
      <family val="2"/>
      <charset val="1"/>
    </font>
    <font>
      <sz val="7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theme="1"/>
        <bgColor rgb="FF0033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0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0" borderId="5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6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6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0" borderId="5" xfId="0" applyFont="true" applyBorder="true" applyAlignment="true" applyProtection="true">
      <alignment horizontal="justify" vertical="center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7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6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6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6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6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6" fillId="0" borderId="4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8" fontId="6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8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8" fontId="11" fillId="0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1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6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2" fillId="0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3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5" fillId="3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3" fillId="0" borderId="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3" fillId="0" borderId="5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3" fillId="0" borderId="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5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14" fillId="0" borderId="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17" fillId="0" borderId="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8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6"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n.gov.br/en/web/dou/-/instrucao-normativa-seges-/me-n-65-de-7-de-julho-de-2021-330673635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V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10" workbookViewId="0">
      <selection pane="topLeft" activeCell="J40" activeCellId="0" sqref="J40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25.29"/>
    <col collapsed="false" customWidth="true" hidden="false" outlineLevel="0" max="3" min="3" style="2" width="6.29"/>
    <col collapsed="false" customWidth="true" hidden="false" outlineLevel="0" max="4" min="4" style="1" width="4.86"/>
    <col collapsed="false" customWidth="true" hidden="false" outlineLevel="0" max="5" min="5" style="1" width="8.86"/>
    <col collapsed="false" customWidth="true" hidden="false" outlineLevel="0" max="6" min="6" style="3" width="30.71"/>
    <col collapsed="false" customWidth="true" hidden="false" outlineLevel="0" max="7" min="7" style="4" width="15.42"/>
    <col collapsed="false" customWidth="true" hidden="false" outlineLevel="0" max="10" min="8" style="2" width="10.29"/>
    <col collapsed="false" customWidth="true" hidden="false" outlineLevel="0" max="11" min="11" style="2" width="12.71"/>
    <col collapsed="false" customWidth="true" hidden="false" outlineLevel="0" max="12" min="12" style="2" width="12.15"/>
    <col collapsed="false" customWidth="true" hidden="false" outlineLevel="0" max="13" min="13" style="5" width="17.86"/>
    <col collapsed="false" customWidth="true" hidden="false" outlineLevel="0" max="14" min="14" style="1" width="12.15"/>
    <col collapsed="false" customWidth="true" hidden="false" outlineLevel="0" max="16" min="15" style="1" width="10"/>
    <col collapsed="false" customWidth="true" hidden="false" outlineLevel="0" max="18" min="17" style="1" width="12.15"/>
    <col collapsed="false" customWidth="true" hidden="false" outlineLevel="0" max="19" min="19" style="1" width="11.71"/>
    <col collapsed="false" customWidth="true" hidden="false" outlineLevel="0" max="20" min="20" style="1" width="9.14"/>
    <col collapsed="false" customWidth="true" hidden="false" outlineLevel="0" max="21" min="21" style="1" width="8.15"/>
    <col collapsed="false" customWidth="false" hidden="false" outlineLevel="0" max="16384" min="22" style="1" width="8.57"/>
  </cols>
  <sheetData>
    <row r="2" customFormat="false" ht="16.5" hidden="false" customHeight="true" outlineLevel="0" collapsed="false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7"/>
    </row>
    <row r="3" customFormat="false" ht="16.5" hidden="false" customHeight="true" outlineLevel="0" collapsed="false">
      <c r="A3" s="8"/>
      <c r="B3" s="8"/>
      <c r="C3" s="9"/>
      <c r="D3" s="8"/>
      <c r="E3" s="8"/>
      <c r="F3" s="10"/>
      <c r="G3" s="11"/>
      <c r="H3" s="11"/>
      <c r="I3" s="11"/>
      <c r="J3" s="11"/>
      <c r="K3" s="11"/>
      <c r="L3" s="11"/>
      <c r="M3" s="12"/>
      <c r="N3" s="13"/>
      <c r="O3" s="13"/>
      <c r="P3" s="13"/>
      <c r="Q3" s="13"/>
      <c r="R3" s="13"/>
      <c r="S3" s="13"/>
      <c r="T3" s="13"/>
      <c r="U3" s="13"/>
      <c r="V3" s="13"/>
    </row>
    <row r="4" customFormat="false" ht="34.3" hidden="false" customHeight="false" outlineLevel="0" collapsed="false">
      <c r="A4" s="14" t="s">
        <v>1</v>
      </c>
      <c r="B4" s="15" t="s">
        <v>2</v>
      </c>
      <c r="C4" s="16" t="s">
        <v>3</v>
      </c>
      <c r="D4" s="16" t="s">
        <v>4</v>
      </c>
      <c r="E4" s="17"/>
      <c r="F4" s="16" t="s">
        <v>5</v>
      </c>
      <c r="G4" s="16" t="s">
        <v>6</v>
      </c>
      <c r="H4" s="15" t="s">
        <v>7</v>
      </c>
      <c r="I4" s="16" t="s">
        <v>8</v>
      </c>
      <c r="J4" s="18" t="s">
        <v>9</v>
      </c>
      <c r="K4" s="15" t="s">
        <v>10</v>
      </c>
      <c r="L4" s="15" t="s">
        <v>11</v>
      </c>
      <c r="M4" s="19" t="s">
        <v>12</v>
      </c>
      <c r="N4" s="9"/>
      <c r="O4" s="9"/>
      <c r="P4" s="9"/>
      <c r="Q4" s="9"/>
      <c r="R4" s="20"/>
    </row>
    <row r="5" customFormat="false" ht="17.9" hidden="false" customHeight="true" outlineLevel="0" collapsed="false">
      <c r="A5" s="21" t="n">
        <v>1</v>
      </c>
      <c r="B5" s="22" t="s">
        <v>13</v>
      </c>
      <c r="C5" s="23" t="n">
        <v>1</v>
      </c>
      <c r="D5" s="24" t="s">
        <v>4</v>
      </c>
      <c r="E5" s="25" t="s">
        <v>14</v>
      </c>
      <c r="F5" s="26" t="s">
        <v>15</v>
      </c>
      <c r="G5" s="27" t="s">
        <v>16</v>
      </c>
      <c r="H5" s="28" t="s">
        <v>17</v>
      </c>
      <c r="I5" s="29" t="n">
        <v>46084</v>
      </c>
      <c r="J5" s="30" t="n">
        <v>19424</v>
      </c>
      <c r="K5" s="31" t="n">
        <f aca="false">C5*J5</f>
        <v>19424</v>
      </c>
      <c r="L5" s="32" t="n">
        <f aca="false">AVERAGE(J5:J8)</f>
        <v>20045.28</v>
      </c>
      <c r="M5" s="33" t="n">
        <f aca="false">C5*L5</f>
        <v>20045.28</v>
      </c>
      <c r="N5" s="9"/>
      <c r="O5" s="9"/>
      <c r="P5" s="9"/>
      <c r="Q5" s="9"/>
      <c r="R5" s="20"/>
    </row>
    <row r="6" customFormat="false" ht="15" hidden="false" customHeight="false" outlineLevel="0" collapsed="false">
      <c r="A6" s="21"/>
      <c r="B6" s="22"/>
      <c r="C6" s="23"/>
      <c r="D6" s="24"/>
      <c r="E6" s="34" t="s">
        <v>18</v>
      </c>
      <c r="F6" s="26" t="s">
        <v>19</v>
      </c>
      <c r="G6" s="27" t="s">
        <v>20</v>
      </c>
      <c r="H6" s="28" t="s">
        <v>17</v>
      </c>
      <c r="I6" s="29" t="n">
        <v>46083</v>
      </c>
      <c r="J6" s="30" t="n">
        <v>20627.5</v>
      </c>
      <c r="K6" s="31" t="n">
        <f aca="false">C5*J6</f>
        <v>20627.5</v>
      </c>
      <c r="L6" s="32"/>
      <c r="M6" s="33"/>
      <c r="N6" s="9"/>
      <c r="O6" s="9"/>
      <c r="P6" s="9"/>
      <c r="Q6" s="9"/>
      <c r="R6" s="20"/>
    </row>
    <row r="7" customFormat="false" ht="15" hidden="false" customHeight="false" outlineLevel="0" collapsed="false">
      <c r="A7" s="21"/>
      <c r="B7" s="22"/>
      <c r="C7" s="23"/>
      <c r="D7" s="24"/>
      <c r="E7" s="34" t="s">
        <v>21</v>
      </c>
      <c r="F7" s="35" t="s">
        <v>22</v>
      </c>
      <c r="G7" s="27" t="s">
        <v>23</v>
      </c>
      <c r="H7" s="28" t="s">
        <v>17</v>
      </c>
      <c r="I7" s="29" t="n">
        <v>46083</v>
      </c>
      <c r="J7" s="30" t="n">
        <v>21490</v>
      </c>
      <c r="K7" s="30" t="n">
        <f aca="false">C5*J7</f>
        <v>21490</v>
      </c>
      <c r="L7" s="32"/>
      <c r="M7" s="33"/>
      <c r="N7" s="9"/>
      <c r="O7" s="9"/>
      <c r="P7" s="9"/>
      <c r="Q7" s="9"/>
      <c r="R7" s="20"/>
    </row>
    <row r="8" customFormat="false" ht="15" hidden="false" customHeight="false" outlineLevel="0" collapsed="false">
      <c r="A8" s="21"/>
      <c r="B8" s="22"/>
      <c r="C8" s="23"/>
      <c r="D8" s="24"/>
      <c r="E8" s="34" t="s">
        <v>24</v>
      </c>
      <c r="F8" s="26" t="s">
        <v>25</v>
      </c>
      <c r="G8" s="27"/>
      <c r="H8" s="28" t="s">
        <v>26</v>
      </c>
      <c r="I8" s="29" t="n">
        <v>46108</v>
      </c>
      <c r="J8" s="30" t="n">
        <v>18639.62</v>
      </c>
      <c r="K8" s="30" t="n">
        <f aca="false">C5*J8</f>
        <v>18639.62</v>
      </c>
      <c r="L8" s="32"/>
      <c r="M8" s="33"/>
      <c r="N8" s="9"/>
      <c r="O8" s="9"/>
      <c r="P8" s="9"/>
      <c r="Q8" s="9"/>
      <c r="R8" s="20"/>
    </row>
    <row r="9" customFormat="false" ht="24.75" hidden="false" customHeight="true" outlineLevel="0" collapsed="false">
      <c r="A9" s="36" t="n">
        <v>2</v>
      </c>
      <c r="B9" s="37" t="s">
        <v>27</v>
      </c>
      <c r="C9" s="38" t="n">
        <v>1</v>
      </c>
      <c r="D9" s="39" t="s">
        <v>4</v>
      </c>
      <c r="E9" s="25" t="s">
        <v>14</v>
      </c>
      <c r="F9" s="26" t="s">
        <v>25</v>
      </c>
      <c r="G9" s="40"/>
      <c r="H9" s="41" t="s">
        <v>26</v>
      </c>
      <c r="I9" s="42" t="n">
        <v>46139</v>
      </c>
      <c r="J9" s="31" t="n">
        <v>5405.4</v>
      </c>
      <c r="K9" s="31" t="n">
        <f aca="false">C9*J9</f>
        <v>5405.4</v>
      </c>
      <c r="L9" s="43" t="n">
        <f aca="false">AVERAGE(J9:J12)</f>
        <v>5549.5275</v>
      </c>
      <c r="M9" s="44" t="n">
        <f aca="false">C9*L9</f>
        <v>5549.5275</v>
      </c>
      <c r="N9" s="45"/>
      <c r="O9" s="45"/>
      <c r="P9" s="45"/>
      <c r="Q9" s="45"/>
      <c r="R9" s="46"/>
    </row>
    <row r="10" customFormat="false" ht="24.75" hidden="false" customHeight="true" outlineLevel="0" collapsed="false">
      <c r="A10" s="36"/>
      <c r="B10" s="37"/>
      <c r="C10" s="38"/>
      <c r="D10" s="39"/>
      <c r="E10" s="34" t="s">
        <v>18</v>
      </c>
      <c r="F10" s="26" t="s">
        <v>15</v>
      </c>
      <c r="G10" s="27" t="s">
        <v>16</v>
      </c>
      <c r="H10" s="28" t="s">
        <v>17</v>
      </c>
      <c r="I10" s="29" t="n">
        <v>46086</v>
      </c>
      <c r="J10" s="30" t="n">
        <v>5615.91</v>
      </c>
      <c r="K10" s="30" t="n">
        <f aca="false">C9*J10</f>
        <v>5615.91</v>
      </c>
      <c r="L10" s="43"/>
      <c r="M10" s="44"/>
      <c r="N10" s="45"/>
      <c r="O10" s="45"/>
      <c r="P10" s="45"/>
      <c r="Q10" s="45"/>
      <c r="R10" s="46"/>
    </row>
    <row r="11" customFormat="false" ht="24.75" hidden="false" customHeight="true" outlineLevel="0" collapsed="false">
      <c r="A11" s="36"/>
      <c r="B11" s="37"/>
      <c r="C11" s="38"/>
      <c r="D11" s="39"/>
      <c r="E11" s="34" t="s">
        <v>21</v>
      </c>
      <c r="F11" s="26" t="s">
        <v>19</v>
      </c>
      <c r="G11" s="27" t="s">
        <v>20</v>
      </c>
      <c r="H11" s="28" t="s">
        <v>17</v>
      </c>
      <c r="I11" s="29" t="n">
        <v>46083</v>
      </c>
      <c r="J11" s="30" t="n">
        <v>6008.8</v>
      </c>
      <c r="K11" s="30" t="n">
        <f aca="false">C9*J11</f>
        <v>6008.8</v>
      </c>
      <c r="L11" s="43"/>
      <c r="M11" s="44"/>
      <c r="N11" s="45"/>
      <c r="O11" s="45"/>
      <c r="P11" s="45"/>
      <c r="Q11" s="45"/>
      <c r="R11" s="46"/>
    </row>
    <row r="12" customFormat="false" ht="24.75" hidden="false" customHeight="true" outlineLevel="0" collapsed="false">
      <c r="A12" s="36"/>
      <c r="B12" s="37"/>
      <c r="C12" s="38"/>
      <c r="D12" s="39"/>
      <c r="E12" s="34" t="s">
        <v>24</v>
      </c>
      <c r="F12" s="35" t="s">
        <v>22</v>
      </c>
      <c r="G12" s="27" t="s">
        <v>23</v>
      </c>
      <c r="H12" s="28" t="s">
        <v>17</v>
      </c>
      <c r="I12" s="29" t="n">
        <v>46083</v>
      </c>
      <c r="J12" s="30" t="n">
        <v>5168</v>
      </c>
      <c r="K12" s="30" t="n">
        <f aca="false">C9*J12</f>
        <v>5168</v>
      </c>
      <c r="L12" s="43"/>
      <c r="M12" s="44"/>
      <c r="N12" s="45"/>
      <c r="O12" s="45"/>
      <c r="P12" s="45"/>
      <c r="Q12" s="45"/>
      <c r="R12" s="46"/>
    </row>
    <row r="13" customFormat="false" ht="24.75" hidden="false" customHeight="true" outlineLevel="0" collapsed="false">
      <c r="A13" s="21" t="n">
        <f aca="false">A9+1</f>
        <v>3</v>
      </c>
      <c r="B13" s="22" t="s">
        <v>28</v>
      </c>
      <c r="C13" s="23" t="n">
        <v>2</v>
      </c>
      <c r="D13" s="24" t="s">
        <v>4</v>
      </c>
      <c r="E13" s="25" t="s">
        <v>14</v>
      </c>
      <c r="F13" s="47" t="s">
        <v>29</v>
      </c>
      <c r="G13" s="40" t="s">
        <v>30</v>
      </c>
      <c r="H13" s="41"/>
      <c r="I13" s="42" t="n">
        <v>46078</v>
      </c>
      <c r="J13" s="31" t="n">
        <v>1504.5</v>
      </c>
      <c r="K13" s="31" t="n">
        <f aca="false">C13*J13</f>
        <v>3009</v>
      </c>
      <c r="L13" s="32" t="n">
        <f aca="false">AVERAGE(J13:J17)</f>
        <v>1311.962</v>
      </c>
      <c r="M13" s="33" t="n">
        <f aca="false">C13*L13</f>
        <v>2623.924</v>
      </c>
      <c r="N13" s="48"/>
      <c r="O13" s="49"/>
      <c r="P13" s="48"/>
      <c r="Q13" s="48"/>
      <c r="R13" s="46"/>
    </row>
    <row r="14" customFormat="false" ht="24.75" hidden="false" customHeight="true" outlineLevel="0" collapsed="false">
      <c r="A14" s="21"/>
      <c r="B14" s="22"/>
      <c r="C14" s="23"/>
      <c r="D14" s="24"/>
      <c r="E14" s="34" t="s">
        <v>18</v>
      </c>
      <c r="F14" s="26" t="s">
        <v>15</v>
      </c>
      <c r="G14" s="27" t="s">
        <v>16</v>
      </c>
      <c r="H14" s="28"/>
      <c r="I14" s="29" t="n">
        <v>46086</v>
      </c>
      <c r="J14" s="30" t="n">
        <v>778.91</v>
      </c>
      <c r="K14" s="30" t="n">
        <f aca="false">C13*J14</f>
        <v>1557.82</v>
      </c>
      <c r="L14" s="32"/>
      <c r="M14" s="33"/>
      <c r="N14" s="11"/>
      <c r="O14" s="50"/>
      <c r="P14" s="11"/>
      <c r="Q14" s="11"/>
      <c r="R14" s="46"/>
    </row>
    <row r="15" customFormat="false" ht="24.75" hidden="false" customHeight="true" outlineLevel="0" collapsed="false">
      <c r="A15" s="21"/>
      <c r="B15" s="22"/>
      <c r="C15" s="23"/>
      <c r="D15" s="24"/>
      <c r="E15" s="34" t="s">
        <v>21</v>
      </c>
      <c r="F15" s="26" t="s">
        <v>19</v>
      </c>
      <c r="G15" s="27" t="s">
        <v>20</v>
      </c>
      <c r="H15" s="28"/>
      <c r="I15" s="29" t="n">
        <v>46083</v>
      </c>
      <c r="J15" s="30" t="n">
        <v>1504.05</v>
      </c>
      <c r="K15" s="30" t="n">
        <f aca="false">C13*J15</f>
        <v>3008.1</v>
      </c>
      <c r="L15" s="32"/>
      <c r="M15" s="33"/>
      <c r="N15" s="11"/>
      <c r="O15" s="50"/>
      <c r="P15" s="11"/>
      <c r="Q15" s="11"/>
      <c r="R15" s="46"/>
    </row>
    <row r="16" customFormat="false" ht="24.75" hidden="false" customHeight="true" outlineLevel="0" collapsed="false">
      <c r="A16" s="21"/>
      <c r="B16" s="22"/>
      <c r="C16" s="23"/>
      <c r="D16" s="24"/>
      <c r="E16" s="34" t="s">
        <v>24</v>
      </c>
      <c r="F16" s="35" t="s">
        <v>22</v>
      </c>
      <c r="G16" s="27" t="s">
        <v>23</v>
      </c>
      <c r="H16" s="28"/>
      <c r="I16" s="29" t="n">
        <v>46083</v>
      </c>
      <c r="J16" s="30" t="n">
        <v>982</v>
      </c>
      <c r="K16" s="30" t="n">
        <f aca="false">C13*J16</f>
        <v>1964</v>
      </c>
      <c r="L16" s="32"/>
      <c r="M16" s="33"/>
      <c r="N16" s="11"/>
      <c r="O16" s="50"/>
      <c r="P16" s="11"/>
      <c r="Q16" s="11"/>
      <c r="R16" s="46"/>
    </row>
    <row r="17" customFormat="false" ht="24.75" hidden="false" customHeight="true" outlineLevel="0" collapsed="false">
      <c r="A17" s="21"/>
      <c r="B17" s="22"/>
      <c r="C17" s="23"/>
      <c r="D17" s="24"/>
      <c r="E17" s="34" t="s">
        <v>31</v>
      </c>
      <c r="F17" s="26" t="s">
        <v>25</v>
      </c>
      <c r="G17" s="27"/>
      <c r="H17" s="28" t="s">
        <v>26</v>
      </c>
      <c r="I17" s="29" t="n">
        <v>46108</v>
      </c>
      <c r="J17" s="30" t="n">
        <v>1790.35</v>
      </c>
      <c r="K17" s="30" t="n">
        <f aca="false">C13*J17</f>
        <v>3580.7</v>
      </c>
      <c r="L17" s="32"/>
      <c r="M17" s="33"/>
      <c r="N17" s="11"/>
      <c r="O17" s="50"/>
      <c r="P17" s="11"/>
      <c r="Q17" s="11"/>
      <c r="R17" s="46"/>
    </row>
    <row r="18" customFormat="false" ht="24.75" hidden="false" customHeight="true" outlineLevel="0" collapsed="false">
      <c r="A18" s="21" t="n">
        <f aca="false">A13+1</f>
        <v>4</v>
      </c>
      <c r="B18" s="22" t="s">
        <v>32</v>
      </c>
      <c r="C18" s="23" t="n">
        <v>2</v>
      </c>
      <c r="D18" s="24" t="s">
        <v>4</v>
      </c>
      <c r="E18" s="25" t="s">
        <v>14</v>
      </c>
      <c r="F18" s="47" t="s">
        <v>29</v>
      </c>
      <c r="G18" s="40" t="s">
        <v>30</v>
      </c>
      <c r="H18" s="41"/>
      <c r="I18" s="42" t="n">
        <v>46078</v>
      </c>
      <c r="J18" s="31" t="n">
        <v>2270.41</v>
      </c>
      <c r="K18" s="31" t="n">
        <f aca="false">C18*J18</f>
        <v>4540.82</v>
      </c>
      <c r="L18" s="32" t="n">
        <f aca="false">AVERAGE(J18:J22)</f>
        <v>2131.638</v>
      </c>
      <c r="M18" s="33" t="n">
        <f aca="false">C18*L18</f>
        <v>4263.276</v>
      </c>
      <c r="N18" s="45"/>
      <c r="O18" s="51"/>
      <c r="P18" s="45"/>
      <c r="Q18" s="45"/>
      <c r="R18" s="46"/>
    </row>
    <row r="19" customFormat="false" ht="24.75" hidden="false" customHeight="true" outlineLevel="0" collapsed="false">
      <c r="A19" s="21"/>
      <c r="B19" s="22"/>
      <c r="C19" s="23"/>
      <c r="D19" s="24"/>
      <c r="E19" s="34" t="s">
        <v>18</v>
      </c>
      <c r="F19" s="26" t="s">
        <v>15</v>
      </c>
      <c r="G19" s="27" t="s">
        <v>16</v>
      </c>
      <c r="H19" s="28"/>
      <c r="I19" s="29" t="n">
        <v>46086</v>
      </c>
      <c r="J19" s="30" t="n">
        <v>1850.59</v>
      </c>
      <c r="K19" s="30" t="n">
        <f aca="false">C18*J19</f>
        <v>3701.18</v>
      </c>
      <c r="L19" s="32"/>
      <c r="M19" s="33"/>
      <c r="N19" s="45"/>
      <c r="O19" s="45"/>
      <c r="P19" s="45"/>
      <c r="Q19" s="45"/>
      <c r="R19" s="46"/>
    </row>
    <row r="20" customFormat="false" ht="24.75" hidden="false" customHeight="true" outlineLevel="0" collapsed="false">
      <c r="A20" s="21"/>
      <c r="B20" s="22"/>
      <c r="C20" s="23"/>
      <c r="D20" s="24"/>
      <c r="E20" s="34" t="s">
        <v>21</v>
      </c>
      <c r="F20" s="26" t="s">
        <v>19</v>
      </c>
      <c r="G20" s="27" t="s">
        <v>20</v>
      </c>
      <c r="H20" s="28"/>
      <c r="I20" s="29" t="n">
        <v>46083</v>
      </c>
      <c r="J20" s="30" t="n">
        <v>2898.95</v>
      </c>
      <c r="K20" s="30" t="n">
        <f aca="false">C18*J20</f>
        <v>5797.9</v>
      </c>
      <c r="L20" s="32"/>
      <c r="M20" s="33"/>
      <c r="N20" s="45"/>
      <c r="O20" s="45"/>
      <c r="P20" s="45"/>
      <c r="Q20" s="45"/>
      <c r="R20" s="46"/>
    </row>
    <row r="21" customFormat="false" ht="24.75" hidden="false" customHeight="true" outlineLevel="0" collapsed="false">
      <c r="A21" s="21"/>
      <c r="B21" s="22"/>
      <c r="C21" s="23"/>
      <c r="D21" s="24"/>
      <c r="E21" s="34" t="s">
        <v>24</v>
      </c>
      <c r="F21" s="26" t="s">
        <v>25</v>
      </c>
      <c r="G21" s="27"/>
      <c r="H21" s="28" t="s">
        <v>26</v>
      </c>
      <c r="I21" s="29" t="n">
        <v>46108</v>
      </c>
      <c r="J21" s="30" t="n">
        <v>1463.24</v>
      </c>
      <c r="K21" s="30" t="n">
        <f aca="false">C18*J21</f>
        <v>2926.48</v>
      </c>
      <c r="L21" s="32"/>
      <c r="M21" s="33"/>
      <c r="N21" s="45"/>
      <c r="O21" s="45"/>
      <c r="P21" s="45"/>
      <c r="Q21" s="45"/>
      <c r="R21" s="46"/>
    </row>
    <row r="22" customFormat="false" ht="24.75" hidden="false" customHeight="true" outlineLevel="0" collapsed="false">
      <c r="A22" s="21"/>
      <c r="B22" s="22"/>
      <c r="C22" s="23"/>
      <c r="D22" s="24"/>
      <c r="E22" s="34" t="s">
        <v>31</v>
      </c>
      <c r="F22" s="35" t="s">
        <v>22</v>
      </c>
      <c r="G22" s="27" t="s">
        <v>23</v>
      </c>
      <c r="H22" s="28"/>
      <c r="I22" s="29" t="n">
        <v>46083</v>
      </c>
      <c r="J22" s="30" t="n">
        <v>2175</v>
      </c>
      <c r="K22" s="30" t="n">
        <f aca="false">C18*J22</f>
        <v>4350</v>
      </c>
      <c r="L22" s="32"/>
      <c r="M22" s="33"/>
      <c r="N22" s="45"/>
      <c r="O22" s="45"/>
      <c r="P22" s="45"/>
      <c r="Q22" s="45"/>
      <c r="R22" s="46"/>
    </row>
    <row r="23" customFormat="false" ht="24.75" hidden="false" customHeight="true" outlineLevel="0" collapsed="false">
      <c r="A23" s="21" t="n">
        <f aca="false">A18+1</f>
        <v>5</v>
      </c>
      <c r="B23" s="22" t="s">
        <v>33</v>
      </c>
      <c r="C23" s="23" t="n">
        <v>1</v>
      </c>
      <c r="D23" s="24" t="s">
        <v>4</v>
      </c>
      <c r="E23" s="25" t="s">
        <v>14</v>
      </c>
      <c r="F23" s="47" t="s">
        <v>29</v>
      </c>
      <c r="G23" s="40" t="s">
        <v>30</v>
      </c>
      <c r="H23" s="41"/>
      <c r="I23" s="42" t="n">
        <v>46078</v>
      </c>
      <c r="J23" s="31" t="n">
        <v>12254.91</v>
      </c>
      <c r="K23" s="31" t="n">
        <f aca="false">C23*J23</f>
        <v>12254.91</v>
      </c>
      <c r="L23" s="32" t="n">
        <f aca="false">AVERAGE(J23:J26)</f>
        <v>10463.1275</v>
      </c>
      <c r="M23" s="33" t="n">
        <f aca="false">C23*L23</f>
        <v>10463.1275</v>
      </c>
      <c r="N23" s="45"/>
      <c r="O23" s="45"/>
      <c r="P23" s="45"/>
      <c r="Q23" s="45"/>
      <c r="R23" s="46"/>
    </row>
    <row r="24" customFormat="false" ht="24.75" hidden="false" customHeight="true" outlineLevel="0" collapsed="false">
      <c r="A24" s="21"/>
      <c r="B24" s="22"/>
      <c r="C24" s="23"/>
      <c r="D24" s="24"/>
      <c r="E24" s="34" t="s">
        <v>18</v>
      </c>
      <c r="F24" s="26" t="s">
        <v>15</v>
      </c>
      <c r="G24" s="27" t="s">
        <v>16</v>
      </c>
      <c r="H24" s="28"/>
      <c r="I24" s="29" t="n">
        <v>46086</v>
      </c>
      <c r="J24" s="30" t="n">
        <v>9899.9</v>
      </c>
      <c r="K24" s="30" t="n">
        <f aca="false">C23*J24</f>
        <v>9899.9</v>
      </c>
      <c r="L24" s="32"/>
      <c r="M24" s="33"/>
      <c r="N24" s="45"/>
      <c r="O24" s="45"/>
      <c r="P24" s="45"/>
      <c r="Q24" s="45"/>
      <c r="R24" s="46"/>
    </row>
    <row r="25" customFormat="false" ht="24.75" hidden="false" customHeight="true" outlineLevel="0" collapsed="false">
      <c r="A25" s="21"/>
      <c r="B25" s="22"/>
      <c r="C25" s="23"/>
      <c r="D25" s="24"/>
      <c r="E25" s="34" t="s">
        <v>21</v>
      </c>
      <c r="F25" s="35" t="s">
        <v>22</v>
      </c>
      <c r="G25" s="27" t="s">
        <v>23</v>
      </c>
      <c r="H25" s="28"/>
      <c r="I25" s="29" t="n">
        <v>46083</v>
      </c>
      <c r="J25" s="30" t="n">
        <v>11590</v>
      </c>
      <c r="K25" s="30" t="n">
        <f aca="false">C23*J25</f>
        <v>11590</v>
      </c>
      <c r="L25" s="32"/>
      <c r="M25" s="33"/>
      <c r="N25" s="45"/>
      <c r="O25" s="45"/>
      <c r="P25" s="45"/>
      <c r="Q25" s="45"/>
      <c r="R25" s="46"/>
    </row>
    <row r="26" customFormat="false" ht="24.75" hidden="false" customHeight="true" outlineLevel="0" collapsed="false">
      <c r="A26" s="21"/>
      <c r="B26" s="22"/>
      <c r="C26" s="23"/>
      <c r="D26" s="24"/>
      <c r="E26" s="34" t="s">
        <v>24</v>
      </c>
      <c r="F26" s="26" t="s">
        <v>25</v>
      </c>
      <c r="G26" s="27"/>
      <c r="H26" s="28" t="s">
        <v>26</v>
      </c>
      <c r="I26" s="29" t="n">
        <v>46108</v>
      </c>
      <c r="J26" s="30" t="n">
        <v>8107.7</v>
      </c>
      <c r="K26" s="30" t="n">
        <f aca="false">C23*J26</f>
        <v>8107.7</v>
      </c>
      <c r="L26" s="32"/>
      <c r="M26" s="33"/>
      <c r="N26" s="45"/>
      <c r="O26" s="45"/>
      <c r="P26" s="45"/>
      <c r="Q26" s="45"/>
      <c r="R26" s="46"/>
    </row>
    <row r="27" customFormat="false" ht="24.75" hidden="false" customHeight="true" outlineLevel="0" collapsed="false">
      <c r="A27" s="21" t="n">
        <f aca="false">A23+1</f>
        <v>6</v>
      </c>
      <c r="B27" s="22" t="s">
        <v>34</v>
      </c>
      <c r="C27" s="23" t="n">
        <v>1</v>
      </c>
      <c r="D27" s="24" t="s">
        <v>4</v>
      </c>
      <c r="E27" s="25" t="s">
        <v>14</v>
      </c>
      <c r="F27" s="26" t="s">
        <v>15</v>
      </c>
      <c r="G27" s="27" t="s">
        <v>16</v>
      </c>
      <c r="H27" s="28"/>
      <c r="I27" s="29" t="n">
        <v>46086</v>
      </c>
      <c r="J27" s="31" t="n">
        <v>2794.9</v>
      </c>
      <c r="K27" s="31" t="n">
        <f aca="false">C27*J27</f>
        <v>2794.9</v>
      </c>
      <c r="L27" s="32" t="n">
        <f aca="false">AVERAGE(J27:J30)</f>
        <v>3932.395</v>
      </c>
      <c r="M27" s="33" t="n">
        <f aca="false">C27*L27</f>
        <v>3932.395</v>
      </c>
      <c r="N27" s="45"/>
      <c r="O27" s="45"/>
      <c r="P27" s="45"/>
      <c r="Q27" s="45"/>
      <c r="R27" s="46"/>
    </row>
    <row r="28" customFormat="false" ht="24.75" hidden="false" customHeight="true" outlineLevel="0" collapsed="false">
      <c r="A28" s="21"/>
      <c r="B28" s="22"/>
      <c r="C28" s="23"/>
      <c r="D28" s="24"/>
      <c r="E28" s="34" t="s">
        <v>18</v>
      </c>
      <c r="F28" s="26" t="s">
        <v>19</v>
      </c>
      <c r="G28" s="27" t="s">
        <v>20</v>
      </c>
      <c r="H28" s="28"/>
      <c r="I28" s="29" t="n">
        <v>46083</v>
      </c>
      <c r="J28" s="30" t="n">
        <v>5685.05</v>
      </c>
      <c r="K28" s="30" t="n">
        <f aca="false">C27*J28</f>
        <v>5685.05</v>
      </c>
      <c r="L28" s="32"/>
      <c r="M28" s="33"/>
      <c r="N28" s="45"/>
      <c r="O28" s="45"/>
      <c r="P28" s="45"/>
      <c r="Q28" s="45"/>
      <c r="R28" s="46"/>
    </row>
    <row r="29" customFormat="false" ht="24.75" hidden="false" customHeight="true" outlineLevel="0" collapsed="false">
      <c r="A29" s="21"/>
      <c r="B29" s="22"/>
      <c r="C29" s="23"/>
      <c r="D29" s="24"/>
      <c r="E29" s="34" t="s">
        <v>21</v>
      </c>
      <c r="F29" s="35" t="s">
        <v>22</v>
      </c>
      <c r="G29" s="27" t="s">
        <v>23</v>
      </c>
      <c r="H29" s="28"/>
      <c r="I29" s="29" t="n">
        <v>46083</v>
      </c>
      <c r="J29" s="30" t="n">
        <v>3445</v>
      </c>
      <c r="K29" s="30" t="n">
        <f aca="false">C27*J29</f>
        <v>3445</v>
      </c>
      <c r="L29" s="32"/>
      <c r="M29" s="33"/>
      <c r="N29" s="45"/>
      <c r="O29" s="45"/>
      <c r="P29" s="45"/>
      <c r="Q29" s="45"/>
      <c r="R29" s="46"/>
    </row>
    <row r="30" customFormat="false" ht="24.75" hidden="false" customHeight="true" outlineLevel="0" collapsed="false">
      <c r="A30" s="21"/>
      <c r="B30" s="22"/>
      <c r="C30" s="23"/>
      <c r="D30" s="24"/>
      <c r="E30" s="34" t="s">
        <v>24</v>
      </c>
      <c r="F30" s="26" t="s">
        <v>25</v>
      </c>
      <c r="G30" s="27"/>
      <c r="H30" s="28" t="s">
        <v>26</v>
      </c>
      <c r="I30" s="29" t="n">
        <v>46108</v>
      </c>
      <c r="J30" s="30" t="n">
        <v>3804.63</v>
      </c>
      <c r="K30" s="30" t="n">
        <f aca="false">C27*J30</f>
        <v>3804.63</v>
      </c>
      <c r="L30" s="32"/>
      <c r="M30" s="33"/>
      <c r="N30" s="45"/>
      <c r="O30" s="45"/>
      <c r="P30" s="45"/>
      <c r="Q30" s="45"/>
      <c r="R30" s="46"/>
    </row>
    <row r="31" customFormat="false" ht="16.5" hidden="false" customHeight="true" outlineLevel="0" collapsed="false">
      <c r="A31" s="52"/>
      <c r="B31" s="53"/>
      <c r="C31" s="54"/>
      <c r="D31" s="53"/>
      <c r="E31" s="53"/>
      <c r="F31" s="55"/>
      <c r="G31" s="54"/>
      <c r="H31" s="54"/>
      <c r="I31" s="54"/>
      <c r="J31" s="56"/>
      <c r="K31" s="53"/>
      <c r="L31" s="57"/>
      <c r="M31" s="58" t="n">
        <f aca="false">SUM(M5:M30)</f>
        <v>46877.53</v>
      </c>
      <c r="N31" s="13"/>
      <c r="O31" s="13"/>
      <c r="P31" s="13"/>
      <c r="Q31" s="8"/>
      <c r="R31" s="59"/>
    </row>
    <row r="32" customFormat="false" ht="16.5" hidden="false" customHeight="true" outlineLevel="0" collapsed="false">
      <c r="A32" s="60" t="s">
        <v>35</v>
      </c>
      <c r="B32" s="13"/>
      <c r="C32" s="11"/>
      <c r="D32" s="13"/>
      <c r="E32" s="61" t="s">
        <v>36</v>
      </c>
      <c r="F32" s="62" t="s">
        <v>37</v>
      </c>
      <c r="G32" s="11"/>
      <c r="H32" s="11"/>
      <c r="I32" s="11"/>
      <c r="J32" s="12"/>
      <c r="K32" s="13"/>
      <c r="L32" s="13"/>
      <c r="M32" s="13"/>
      <c r="N32" s="13"/>
      <c r="O32" s="13"/>
      <c r="P32" s="13"/>
      <c r="Q32" s="8"/>
      <c r="R32" s="59"/>
    </row>
    <row r="33" customFormat="false" ht="16.5" hidden="false" customHeight="true" outlineLevel="0" collapsed="false">
      <c r="A33" s="60"/>
      <c r="B33" s="13"/>
      <c r="C33" s="11"/>
      <c r="D33" s="13"/>
      <c r="E33" s="61"/>
      <c r="F33" s="62"/>
      <c r="G33" s="11"/>
      <c r="H33" s="11"/>
      <c r="I33" s="11"/>
      <c r="J33" s="12"/>
      <c r="K33" s="13"/>
      <c r="L33" s="13"/>
      <c r="M33" s="13"/>
      <c r="N33" s="13"/>
      <c r="O33" s="13"/>
      <c r="P33" s="13"/>
      <c r="Q33" s="8"/>
      <c r="R33" s="59"/>
    </row>
    <row r="34" customFormat="false" ht="16.5" hidden="false" customHeight="true" outlineLevel="0" collapsed="false">
      <c r="A34" s="60"/>
      <c r="B34" s="13"/>
      <c r="C34" s="11"/>
      <c r="D34" s="13"/>
      <c r="E34" s="61"/>
      <c r="F34" s="62"/>
      <c r="G34" s="11"/>
      <c r="H34" s="11"/>
      <c r="I34" s="11"/>
      <c r="J34" s="12"/>
      <c r="K34" s="13"/>
      <c r="L34" s="13"/>
      <c r="M34" s="13"/>
      <c r="N34" s="13"/>
      <c r="O34" s="13"/>
      <c r="P34" s="13"/>
      <c r="Q34" s="8"/>
      <c r="R34" s="59"/>
    </row>
    <row r="35" customFormat="false" ht="16.5" hidden="false" customHeight="true" outlineLevel="0" collapsed="false">
      <c r="A35" s="63" t="s">
        <v>38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13"/>
      <c r="O35" s="13"/>
      <c r="P35" s="13"/>
      <c r="Q35" s="8"/>
      <c r="R35" s="59"/>
    </row>
    <row r="36" customFormat="false" ht="23.25" hidden="false" customHeight="true" outlineLevel="0" collapsed="false">
      <c r="A36" s="64" t="s">
        <v>39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13"/>
      <c r="O36" s="13"/>
      <c r="P36" s="13"/>
      <c r="Q36" s="8"/>
      <c r="R36" s="59"/>
    </row>
    <row r="37" customFormat="false" ht="32.25" hidden="false" customHeight="true" outlineLevel="0" collapsed="false">
      <c r="A37" s="65" t="s">
        <v>40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13"/>
      <c r="O37" s="13"/>
      <c r="P37" s="13"/>
      <c r="Q37" s="8"/>
      <c r="R37" s="59"/>
    </row>
    <row r="38" customFormat="false" ht="33.75" hidden="false" customHeight="true" outlineLevel="0" collapsed="false">
      <c r="A38" s="65" t="s">
        <v>41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13"/>
      <c r="O38" s="13"/>
      <c r="P38" s="13"/>
      <c r="Q38" s="8"/>
      <c r="R38" s="59"/>
    </row>
    <row r="39" customFormat="false" ht="31.5" hidden="false" customHeight="true" outlineLevel="0" collapsed="false">
      <c r="A39" s="66" t="s">
        <v>42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13"/>
      <c r="O39" s="13"/>
      <c r="P39" s="13"/>
      <c r="Q39" s="8"/>
      <c r="R39" s="59"/>
    </row>
    <row r="40" customFormat="false" ht="31.5" hidden="false" customHeight="true" outlineLevel="0" collapsed="false">
      <c r="A40" s="67" t="s">
        <v>43</v>
      </c>
      <c r="B40" s="67"/>
      <c r="C40" s="67"/>
      <c r="D40" s="68" t="s">
        <v>44</v>
      </c>
      <c r="E40" s="68"/>
      <c r="F40" s="68"/>
      <c r="G40" s="68" t="s">
        <v>45</v>
      </c>
      <c r="H40" s="68"/>
      <c r="I40" s="68"/>
      <c r="J40" s="68" t="s">
        <v>46</v>
      </c>
      <c r="K40" s="68"/>
      <c r="L40" s="68"/>
      <c r="M40" s="66"/>
      <c r="N40" s="13"/>
      <c r="O40" s="13"/>
      <c r="P40" s="13"/>
      <c r="Q40" s="8"/>
      <c r="R40" s="59"/>
    </row>
    <row r="41" customFormat="false" ht="74.25" hidden="false" customHeight="true" outlineLevel="0" collapsed="false">
      <c r="A41" s="69" t="s">
        <v>47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13"/>
      <c r="O41" s="13"/>
      <c r="P41" s="13"/>
      <c r="Q41" s="8"/>
      <c r="R41" s="59"/>
    </row>
    <row r="42" customFormat="false" ht="15" hidden="false" customHeight="false" outlineLevel="0" collapsed="false">
      <c r="A42" s="70" t="s">
        <v>48</v>
      </c>
      <c r="B42" s="71" t="n">
        <f aca="true">TODAY()</f>
        <v>46167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13"/>
      <c r="O42" s="13"/>
      <c r="P42" s="13"/>
      <c r="Q42" s="8"/>
      <c r="R42" s="59"/>
    </row>
    <row r="43" customFormat="false" ht="15" hidden="false" customHeight="false" outlineLevel="0" collapsed="false">
      <c r="C43" s="11"/>
      <c r="D43" s="13"/>
      <c r="E43" s="13"/>
      <c r="F43" s="10"/>
      <c r="G43" s="11"/>
      <c r="H43" s="11"/>
      <c r="I43" s="11"/>
      <c r="J43" s="5"/>
      <c r="K43" s="72" t="s">
        <v>49</v>
      </c>
      <c r="L43" s="72"/>
      <c r="M43" s="72"/>
      <c r="N43" s="13"/>
      <c r="O43" s="13"/>
      <c r="P43" s="13"/>
      <c r="Q43" s="13"/>
      <c r="R43" s="13"/>
    </row>
    <row r="44" s="1" customFormat="true" ht="15" hidden="false" customHeight="false" outlineLevel="0" collapsed="false">
      <c r="C44" s="2"/>
      <c r="F44" s="73"/>
      <c r="G44" s="73"/>
      <c r="H44" s="2"/>
      <c r="I44" s="48"/>
      <c r="J44" s="5"/>
    </row>
  </sheetData>
  <sheetProtection algorithmName="SHA-512" hashValue="qnm71ht6wN6Tp4B/Eqv6OAU9YMmlHev666xB7rpTNrtQPKQMIAOGkmU4w2b5A8J0LhzsBZZdCg3dUgDvCPDanw==" saltValue="mW5QFCyjEgJRMXKWjRntWg==" spinCount="100000" sheet="true" formatCells="false" formatColumns="false" formatRows="false" insertColumns="false" insertRows="false" insertHyperlinks="false" deleteColumns="false" deleteRows="false" selectLockedCells="true" sort="false" autoFilter="false" pivotTables="false"/>
  <autoFilter ref="A4:M41"/>
  <mergeCells count="50">
    <mergeCell ref="A2:M2"/>
    <mergeCell ref="A5:A8"/>
    <mergeCell ref="B5:B8"/>
    <mergeCell ref="C5:C8"/>
    <mergeCell ref="D5:D8"/>
    <mergeCell ref="L5:L8"/>
    <mergeCell ref="M5:M8"/>
    <mergeCell ref="A9:A12"/>
    <mergeCell ref="B9:B12"/>
    <mergeCell ref="C9:C12"/>
    <mergeCell ref="D9:D12"/>
    <mergeCell ref="L9:L12"/>
    <mergeCell ref="M9:M12"/>
    <mergeCell ref="A13:A17"/>
    <mergeCell ref="B13:B17"/>
    <mergeCell ref="C13:C17"/>
    <mergeCell ref="D13:D17"/>
    <mergeCell ref="L13:L17"/>
    <mergeCell ref="M13:M17"/>
    <mergeCell ref="A18:A22"/>
    <mergeCell ref="B18:B22"/>
    <mergeCell ref="C18:C22"/>
    <mergeCell ref="D18:D22"/>
    <mergeCell ref="L18:L22"/>
    <mergeCell ref="M18:M22"/>
    <mergeCell ref="A23:A26"/>
    <mergeCell ref="B23:B26"/>
    <mergeCell ref="C23:C26"/>
    <mergeCell ref="D23:D26"/>
    <mergeCell ref="L23:L26"/>
    <mergeCell ref="M23:M26"/>
    <mergeCell ref="A27:A30"/>
    <mergeCell ref="B27:B30"/>
    <mergeCell ref="C27:C30"/>
    <mergeCell ref="D27:D30"/>
    <mergeCell ref="L27:L30"/>
    <mergeCell ref="M27:M30"/>
    <mergeCell ref="A35:M35"/>
    <mergeCell ref="A36:M36"/>
    <mergeCell ref="A37:M37"/>
    <mergeCell ref="A38:M38"/>
    <mergeCell ref="A39:M39"/>
    <mergeCell ref="A40:C40"/>
    <mergeCell ref="D40:F40"/>
    <mergeCell ref="G40:I40"/>
    <mergeCell ref="J40:L40"/>
    <mergeCell ref="A41:M41"/>
    <mergeCell ref="B42:M42"/>
    <mergeCell ref="K43:M43"/>
    <mergeCell ref="F44:G44"/>
  </mergeCells>
  <hyperlinks>
    <hyperlink ref="F32" r:id="rId1" display="https://www.in.gov.br/en/web/dou/-/instrucao-normativa-seges-/me-n-65-de-7-de-julho-de-2021-330673635"/>
  </hyperlinks>
  <printOptions headings="false" gridLines="false" gridLinesSet="true" horizontalCentered="true" verticalCentered="false"/>
  <pageMargins left="0.196527777777778" right="0.196527777777778" top="1.89166666666667" bottom="0.433333333333333" header="0.511805555555556" footer="0.511811023622047"/>
  <pageSetup paperSize="9" scale="74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&amp;C&amp;"Verdana,Normal"&amp;8SERVIÇO PÚBLICO FEDERAL
UNIVERSIDADE FEDERAL DO AMAPÁ
PRÓ-REITORIA DE ADMINISTRAÇÃO
DIVISÃO DE MATERIAIS
RODOVIA JUSCELINO KUBITSCHEK, KM 02 – JARDIM MARCO ZERO
CEP 68.903-419 - MACAPÁ- AP</oddHeader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>
    <row r="1" customFormat="false" ht="15" hidden="false" customHeight="false" outlineLevel="0" collapsed="false">
      <c r="A1" s="14" t="s">
        <v>1</v>
      </c>
      <c r="B1" s="15" t="s">
        <v>2</v>
      </c>
      <c r="C1" s="16" t="s">
        <v>3</v>
      </c>
      <c r="D1" s="16" t="s">
        <v>4</v>
      </c>
    </row>
    <row r="2" customFormat="false" ht="15" hidden="false" customHeight="true" outlineLevel="0" collapsed="false">
      <c r="A2" s="21" t="n">
        <v>1</v>
      </c>
      <c r="B2" s="22" t="s">
        <v>13</v>
      </c>
      <c r="C2" s="23" t="n">
        <v>1</v>
      </c>
      <c r="D2" s="24" t="s">
        <v>4</v>
      </c>
      <c r="G2" s="0" t="s">
        <v>11</v>
      </c>
      <c r="H2" s="0" t="s">
        <v>12</v>
      </c>
    </row>
    <row r="3" customFormat="false" ht="15" hidden="false" customHeight="false" outlineLevel="0" collapsed="false">
      <c r="A3" s="21"/>
      <c r="B3" s="22"/>
      <c r="C3" s="23"/>
      <c r="D3" s="24"/>
      <c r="G3" s="0" t="n">
        <v>20513.8333333333</v>
      </c>
      <c r="H3" s="0" t="n">
        <v>20513.8333333333</v>
      </c>
    </row>
    <row r="4" customFormat="false" ht="15" hidden="false" customHeight="false" outlineLevel="0" collapsed="false">
      <c r="A4" s="21"/>
      <c r="B4" s="22"/>
      <c r="C4" s="23"/>
      <c r="D4" s="24"/>
    </row>
    <row r="5" customFormat="false" ht="15" hidden="false" customHeight="false" outlineLevel="0" collapsed="false">
      <c r="A5" s="21"/>
      <c r="B5" s="22"/>
      <c r="C5" s="23"/>
      <c r="D5" s="24"/>
    </row>
    <row r="6" customFormat="false" ht="15" hidden="false" customHeight="true" outlineLevel="0" collapsed="false">
      <c r="A6" s="21" t="n">
        <v>2</v>
      </c>
      <c r="B6" s="22" t="s">
        <v>27</v>
      </c>
      <c r="C6" s="23" t="n">
        <v>1</v>
      </c>
      <c r="D6" s="24" t="s">
        <v>4</v>
      </c>
    </row>
    <row r="7" customFormat="false" ht="15" hidden="false" customHeight="false" outlineLevel="0" collapsed="false">
      <c r="A7" s="21"/>
      <c r="B7" s="22"/>
      <c r="C7" s="23"/>
      <c r="D7" s="24"/>
      <c r="G7" s="0" t="n">
        <v>5301.88</v>
      </c>
      <c r="H7" s="0" t="n">
        <v>5301.88</v>
      </c>
    </row>
    <row r="8" customFormat="false" ht="15" hidden="false" customHeight="false" outlineLevel="0" collapsed="false">
      <c r="A8" s="21"/>
      <c r="B8" s="22"/>
      <c r="C8" s="23"/>
      <c r="D8" s="24"/>
    </row>
    <row r="9" customFormat="false" ht="15" hidden="false" customHeight="false" outlineLevel="0" collapsed="false">
      <c r="A9" s="21"/>
      <c r="B9" s="22"/>
      <c r="C9" s="23"/>
      <c r="D9" s="24"/>
    </row>
    <row r="10" customFormat="false" ht="15" hidden="false" customHeight="true" outlineLevel="0" collapsed="false">
      <c r="A10" s="21" t="n">
        <f aca="false">A6+1</f>
        <v>3</v>
      </c>
      <c r="B10" s="22" t="s">
        <v>28</v>
      </c>
      <c r="C10" s="23" t="n">
        <v>2</v>
      </c>
      <c r="D10" s="24" t="s">
        <v>4</v>
      </c>
    </row>
    <row r="11" customFormat="false" ht="15" hidden="false" customHeight="false" outlineLevel="0" collapsed="false">
      <c r="A11" s="21"/>
      <c r="B11" s="22"/>
      <c r="C11" s="23"/>
      <c r="D11" s="24"/>
      <c r="G11" s="0" t="n">
        <v>1192.365</v>
      </c>
      <c r="H11" s="0" t="n">
        <v>2384.73</v>
      </c>
    </row>
    <row r="12" customFormat="false" ht="15" hidden="false" customHeight="false" outlineLevel="0" collapsed="false">
      <c r="A12" s="21"/>
      <c r="B12" s="22"/>
      <c r="C12" s="23"/>
      <c r="D12" s="24"/>
    </row>
    <row r="13" customFormat="false" ht="15" hidden="false" customHeight="false" outlineLevel="0" collapsed="false">
      <c r="A13" s="21"/>
      <c r="B13" s="22"/>
      <c r="C13" s="23"/>
      <c r="D13" s="24"/>
    </row>
    <row r="14" customFormat="false" ht="15" hidden="false" customHeight="true" outlineLevel="0" collapsed="false">
      <c r="A14" s="21" t="n">
        <f aca="false">A10+1</f>
        <v>4</v>
      </c>
      <c r="B14" s="22" t="s">
        <v>32</v>
      </c>
      <c r="C14" s="23" t="n">
        <v>2</v>
      </c>
      <c r="D14" s="24" t="s">
        <v>4</v>
      </c>
    </row>
    <row r="15" customFormat="false" ht="15" hidden="false" customHeight="false" outlineLevel="0" collapsed="false">
      <c r="A15" s="21"/>
      <c r="B15" s="22"/>
      <c r="C15" s="23"/>
      <c r="D15" s="24"/>
      <c r="G15" s="0" t="n">
        <v>2298.7375</v>
      </c>
      <c r="H15" s="0" t="n">
        <v>4597.475</v>
      </c>
    </row>
    <row r="16" customFormat="false" ht="15" hidden="false" customHeight="false" outlineLevel="0" collapsed="false">
      <c r="A16" s="21"/>
      <c r="B16" s="22"/>
      <c r="C16" s="23"/>
      <c r="D16" s="24"/>
    </row>
    <row r="17" customFormat="false" ht="15" hidden="false" customHeight="false" outlineLevel="0" collapsed="false">
      <c r="A17" s="21"/>
      <c r="B17" s="22"/>
      <c r="C17" s="23"/>
      <c r="D17" s="24"/>
    </row>
    <row r="18" customFormat="false" ht="15" hidden="false" customHeight="true" outlineLevel="0" collapsed="false">
      <c r="A18" s="21" t="n">
        <f aca="false">A14+1</f>
        <v>5</v>
      </c>
      <c r="B18" s="22" t="s">
        <v>33</v>
      </c>
      <c r="C18" s="23" t="n">
        <v>1</v>
      </c>
      <c r="D18" s="24" t="s">
        <v>4</v>
      </c>
    </row>
    <row r="19" customFormat="false" ht="15" hidden="false" customHeight="false" outlineLevel="0" collapsed="false">
      <c r="A19" s="21"/>
      <c r="B19" s="22"/>
      <c r="C19" s="23"/>
      <c r="D19" s="24"/>
      <c r="G19" s="0" t="n">
        <v>11248.27</v>
      </c>
      <c r="H19" s="0" t="n">
        <v>11248.27</v>
      </c>
    </row>
    <row r="20" customFormat="false" ht="15" hidden="false" customHeight="false" outlineLevel="0" collapsed="false">
      <c r="A20" s="21"/>
      <c r="B20" s="22"/>
      <c r="C20" s="23"/>
      <c r="D20" s="24"/>
    </row>
    <row r="21" customFormat="false" ht="15" hidden="false" customHeight="false" outlineLevel="0" collapsed="false">
      <c r="A21" s="21"/>
      <c r="B21" s="22"/>
      <c r="C21" s="23"/>
      <c r="D21" s="24"/>
    </row>
    <row r="22" customFormat="false" ht="15" hidden="false" customHeight="true" outlineLevel="0" collapsed="false">
      <c r="A22" s="21" t="n">
        <f aca="false">A18+1</f>
        <v>6</v>
      </c>
      <c r="B22" s="22" t="s">
        <v>34</v>
      </c>
      <c r="C22" s="23" t="n">
        <v>1</v>
      </c>
      <c r="D22" s="24" t="s">
        <v>4</v>
      </c>
    </row>
    <row r="23" customFormat="false" ht="15" hidden="false" customHeight="false" outlineLevel="0" collapsed="false">
      <c r="A23" s="21"/>
      <c r="B23" s="22"/>
      <c r="C23" s="23"/>
      <c r="D23" s="24"/>
      <c r="G23" s="0" t="n">
        <v>3974.98333333333</v>
      </c>
      <c r="H23" s="0" t="n">
        <v>3974.98333333333</v>
      </c>
    </row>
    <row r="24" customFormat="false" ht="15" hidden="false" customHeight="false" outlineLevel="0" collapsed="false">
      <c r="A24" s="21"/>
      <c r="B24" s="22"/>
      <c r="C24" s="23"/>
      <c r="D24" s="24"/>
    </row>
    <row r="25" customFormat="false" ht="15" hidden="false" customHeight="false" outlineLevel="0" collapsed="false">
      <c r="A25" s="21"/>
      <c r="B25" s="22"/>
      <c r="C25" s="23"/>
      <c r="D25" s="24"/>
    </row>
    <row r="26" customFormat="false" ht="15" hidden="false" customHeight="false" outlineLevel="0" collapsed="false">
      <c r="A26" s="52"/>
      <c r="B26" s="53"/>
      <c r="C26" s="54"/>
      <c r="D26" s="53"/>
    </row>
    <row r="27" customFormat="false" ht="15" hidden="false" customHeight="false" outlineLevel="0" collapsed="false">
      <c r="H27" s="0" t="n">
        <v>48021.1716666667</v>
      </c>
    </row>
  </sheetData>
  <mergeCells count="24">
    <mergeCell ref="A2:A5"/>
    <mergeCell ref="B2:B5"/>
    <mergeCell ref="C2:C5"/>
    <mergeCell ref="D2:D5"/>
    <mergeCell ref="A6:A9"/>
    <mergeCell ref="B6:B9"/>
    <mergeCell ref="C6:C9"/>
    <mergeCell ref="D6:D9"/>
    <mergeCell ref="A10:A13"/>
    <mergeCell ref="B10:B13"/>
    <mergeCell ref="C10:C13"/>
    <mergeCell ref="D10:D13"/>
    <mergeCell ref="A14:A17"/>
    <mergeCell ref="B14:B17"/>
    <mergeCell ref="C14:C17"/>
    <mergeCell ref="D14:D17"/>
    <mergeCell ref="A18:A21"/>
    <mergeCell ref="B18:B21"/>
    <mergeCell ref="C18:C21"/>
    <mergeCell ref="D18:D21"/>
    <mergeCell ref="A22:A25"/>
    <mergeCell ref="B22:B25"/>
    <mergeCell ref="C22:C25"/>
    <mergeCell ref="D22:D2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  <Company>UNIFAP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2013-07-31T15:21:25Z</dcterms:created>
  <dc:creator>Marcelo Souza</dc:creator>
  <dc:description>DEPAG 2021</dc:description>
  <cp:keywords>UNIFAP</cp:keywords>
  <dc:language>pt-BR</dc:language>
  <cp:lastModifiedBy/>
  <dcterms:modified xsi:type="dcterms:W3CDTF">2026-05-25T10:00:22Z</dcterms:modified>
  <cp:revision>15</cp:revision>
  <dc:subject/>
  <dc:title>Planilha de cotações e justificativa de preços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